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STAVBY\2018\1810 - Oprava komunikací k zahrádkám - KNP\Zadávací dokumentace\"/>
    </mc:Choice>
  </mc:AlternateContent>
  <bookViews>
    <workbookView xWindow="0" yWindow="0" windowWidth="19200" windowHeight="10995" firstSheet="2" activeTab="3"/>
  </bookViews>
  <sheets>
    <sheet name="Oprava komunikace Oldřichovice" sheetId="1" r:id="rId1"/>
    <sheet name="Oprava komunikace Na Ameriku" sheetId="2" r:id="rId2"/>
    <sheet name="Oprava komunikace do WÚ" sheetId="3" r:id="rId3"/>
    <sheet name="Oprava komunikace zahrádky Sojč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4" l="1"/>
  <c r="G25" i="4"/>
  <c r="G20" i="4"/>
  <c r="G16" i="4"/>
  <c r="G8" i="4"/>
  <c r="G7" i="4"/>
  <c r="G6" i="4" s="1"/>
  <c r="G32" i="4"/>
  <c r="G31" i="4"/>
  <c r="G29" i="4"/>
  <c r="G28" i="4"/>
  <c r="G24" i="4"/>
  <c r="G22" i="4"/>
  <c r="G21" i="4" s="1"/>
  <c r="G19" i="4"/>
  <c r="G18" i="4"/>
  <c r="G15" i="4"/>
  <c r="G14" i="4"/>
  <c r="G12" i="4"/>
  <c r="G11" i="4" s="1"/>
  <c r="G10" i="4"/>
  <c r="G9" i="4" s="1"/>
  <c r="G23" i="4" l="1"/>
  <c r="G17" i="4"/>
  <c r="G13" i="4"/>
  <c r="G30" i="4"/>
  <c r="G27" i="4"/>
  <c r="G26" i="3"/>
  <c r="G24" i="3" s="1"/>
  <c r="G25" i="3"/>
  <c r="G23" i="3"/>
  <c r="G22" i="3"/>
  <c r="G20" i="3"/>
  <c r="G19" i="3" s="1"/>
  <c r="G18" i="3"/>
  <c r="G17" i="3"/>
  <c r="G16" i="3" s="1"/>
  <c r="G15" i="3"/>
  <c r="G14" i="3"/>
  <c r="G12" i="3"/>
  <c r="G10" i="3" s="1"/>
  <c r="G11" i="3"/>
  <c r="G9" i="3"/>
  <c r="G8" i="3" s="1"/>
  <c r="G7" i="3"/>
  <c r="G6" i="3"/>
  <c r="G16" i="2"/>
  <c r="G15" i="2" s="1"/>
  <c r="G11" i="2"/>
  <c r="G12" i="2"/>
  <c r="G7" i="2"/>
  <c r="G6" i="2" s="1"/>
  <c r="G15" i="1"/>
  <c r="G23" i="2"/>
  <c r="G22" i="2"/>
  <c r="G20" i="2"/>
  <c r="G19" i="2"/>
  <c r="G17" i="2"/>
  <c r="G14" i="2"/>
  <c r="G13" i="2"/>
  <c r="G9" i="2"/>
  <c r="G8" i="2" s="1"/>
  <c r="G28" i="1"/>
  <c r="G27" i="1"/>
  <c r="G22" i="1"/>
  <c r="G21" i="1" s="1"/>
  <c r="G24" i="1"/>
  <c r="G25" i="1"/>
  <c r="G23" i="1" s="1"/>
  <c r="G18" i="1"/>
  <c r="G19" i="1"/>
  <c r="G20" i="1"/>
  <c r="G16" i="1"/>
  <c r="G11" i="1"/>
  <c r="G10" i="1" s="1"/>
  <c r="G12" i="1"/>
  <c r="G13" i="1"/>
  <c r="G9" i="1"/>
  <c r="G8" i="1" s="1"/>
  <c r="G7" i="1"/>
  <c r="G6" i="1" s="1"/>
  <c r="G34" i="4" l="1"/>
  <c r="G10" i="2"/>
  <c r="G26" i="1"/>
  <c r="G17" i="1"/>
  <c r="G30" i="1" s="1"/>
  <c r="G31" i="1" s="1"/>
  <c r="G32" i="1" s="1"/>
  <c r="G14" i="1"/>
  <c r="G35" i="4"/>
  <c r="G36" i="4" s="1"/>
  <c r="G21" i="3"/>
  <c r="G13" i="3"/>
  <c r="G21" i="2"/>
  <c r="G18" i="2"/>
  <c r="G28" i="3" l="1"/>
  <c r="G29" i="3" s="1"/>
  <c r="G30" i="3" s="1"/>
  <c r="G25" i="2"/>
  <c r="G26" i="2" s="1"/>
  <c r="G27" i="2" s="1"/>
</calcChain>
</file>

<file path=xl/sharedStrings.xml><?xml version="1.0" encoding="utf-8"?>
<sst xmlns="http://schemas.openxmlformats.org/spreadsheetml/2006/main" count="262" uniqueCount="101">
  <si>
    <t>Lokalita: Oldřichovice p.p.č. 553/17, 553/5, 552/7</t>
  </si>
  <si>
    <t>Č.</t>
  </si>
  <si>
    <t>Kód</t>
  </si>
  <si>
    <t>Zkrácený popis, Rozměry</t>
  </si>
  <si>
    <t>M.j.</t>
  </si>
  <si>
    <t>Množství</t>
  </si>
  <si>
    <t>Jednotková cena (Kč)</t>
  </si>
  <si>
    <t>Cena Celkem (Kč)</t>
  </si>
  <si>
    <t>Odkopávky a prokopávky</t>
  </si>
  <si>
    <t>122202205R00</t>
  </si>
  <si>
    <t>Odkopávky pro silnice v hor. 3 do 100 m3</t>
  </si>
  <si>
    <t>Povrchové úpravy v terénu</t>
  </si>
  <si>
    <t>181101102R00</t>
  </si>
  <si>
    <t>Úprava pláně v zářezech v hor. 1-4, se zhutněním</t>
  </si>
  <si>
    <t>m2</t>
  </si>
  <si>
    <t>Podkladní vrstvy komunikací, letišť a ploch</t>
  </si>
  <si>
    <t>564731111R00</t>
  </si>
  <si>
    <t>569831111R00</t>
  </si>
  <si>
    <t>564821111R00</t>
  </si>
  <si>
    <t>Kryty pozemních komunikací, letišt a ploch z kameniva nebo živičné</t>
  </si>
  <si>
    <t>Podklad z kameniva drceného vel. 32-63 mm, tl. 10 cm</t>
  </si>
  <si>
    <t>Zpevnění krajnic štěrkodrtí tloušťky 10 cm</t>
  </si>
  <si>
    <t>Podklad ze štěrkodrti po zhutnění tloušťky 8 cm</t>
  </si>
  <si>
    <t>577132111R00</t>
  </si>
  <si>
    <t>577141112R00</t>
  </si>
  <si>
    <t>Beton asfalt. ACO 11+ obrusný, š. nad 3m, tl. 4 cm</t>
  </si>
  <si>
    <t>Beton asfalt. ACO 11+ nebo ACO 16+, do 3m, tl. 5 cm</t>
  </si>
  <si>
    <t>Doplňující konstrukce a práce na pozemních komunikacích a zpevněných plochách</t>
  </si>
  <si>
    <t>919726212R00</t>
  </si>
  <si>
    <t>919735111R00</t>
  </si>
  <si>
    <t>939326111R00</t>
  </si>
  <si>
    <t>Těsnění spár krytu letišť se zálivkou za studena</t>
  </si>
  <si>
    <t>m</t>
  </si>
  <si>
    <t>Řezání stávajícího živičného krytu tl. Do 5 cm</t>
  </si>
  <si>
    <t>Kanalizační vpusť šť z BŽ 12,5 pro 1 mříže</t>
  </si>
  <si>
    <t>kus</t>
  </si>
  <si>
    <t>Různé dokončovací konstrukce a práce inž. Staveb</t>
  </si>
  <si>
    <t>936172113R00</t>
  </si>
  <si>
    <t>Osazení doplňkových ocel. Konstrukcí do 100 kg</t>
  </si>
  <si>
    <t>H22</t>
  </si>
  <si>
    <t>Komunikace pozemní a letiště</t>
  </si>
  <si>
    <t>998225111R00</t>
  </si>
  <si>
    <t>998225195R00</t>
  </si>
  <si>
    <t>Přesun hmot, pozemní komunikace, kryt živičný</t>
  </si>
  <si>
    <t>Přesun hmot, komunikace živičné, přípl. Dalších 5 km</t>
  </si>
  <si>
    <t>t</t>
  </si>
  <si>
    <t>S</t>
  </si>
  <si>
    <t>Přesuny sutí</t>
  </si>
  <si>
    <t>979990001R00</t>
  </si>
  <si>
    <t>Poplatek za skládku - uložení</t>
  </si>
  <si>
    <t>Zajištění staveniště</t>
  </si>
  <si>
    <t>ks</t>
  </si>
  <si>
    <t>Celkem</t>
  </si>
  <si>
    <t>DPH 21%</t>
  </si>
  <si>
    <t>Cena celkem s DPH</t>
  </si>
  <si>
    <t>Oprava komunikace Oldřichovice - 256 m2</t>
  </si>
  <si>
    <t>Oprava komunikace Na Ameriku</t>
  </si>
  <si>
    <t>1950 m2</t>
  </si>
  <si>
    <t>Přípravné a přídružné práce</t>
  </si>
  <si>
    <t>111207221R00</t>
  </si>
  <si>
    <t>Prořez porostu do 100 mm nad 5 ks/m2, svah 1:4</t>
  </si>
  <si>
    <t>564113508R00</t>
  </si>
  <si>
    <t>Podklad z asf. Recyklátu fr. 0-32 po zhutn. Tl. 8 cm</t>
  </si>
  <si>
    <t>572751112R00</t>
  </si>
  <si>
    <t>572763151R00</t>
  </si>
  <si>
    <t>573431112R00</t>
  </si>
  <si>
    <t>573431113R00</t>
  </si>
  <si>
    <t>Vyspravení výtluků krytů asf. Betonem, 1 km nad 10 t</t>
  </si>
  <si>
    <t>Vyspravení výtluků metodou Patch</t>
  </si>
  <si>
    <t>Nátěr živičný s posypem, emulze siliční, 1,40 kg/m2</t>
  </si>
  <si>
    <t>Nátěr živičný s posypem, emulze siliční, 1,60 kg/m2</t>
  </si>
  <si>
    <t>938909311R00</t>
  </si>
  <si>
    <t>938909612R00</t>
  </si>
  <si>
    <t>Odstranění nánosu z povrchu živičného nebo betonového</t>
  </si>
  <si>
    <t>Odstranění nánosu na krajnicích tl. Do 20 cm</t>
  </si>
  <si>
    <t>400 m2</t>
  </si>
  <si>
    <t>122202215R00</t>
  </si>
  <si>
    <t>Odkopávky pro silnice v hor. 3 do 100 m3 (nájezdy)</t>
  </si>
  <si>
    <t>572753111R00</t>
  </si>
  <si>
    <t>Vyrovnání povrchů krytů asfaltovým betonem</t>
  </si>
  <si>
    <t>Oprava komunikace zahrádky Sojčí potok</t>
  </si>
  <si>
    <t>1299 m2</t>
  </si>
  <si>
    <t>113231110R00</t>
  </si>
  <si>
    <t>Bourání odvodňovacího žlabu, zatíž. A15, š. 100 mm</t>
  </si>
  <si>
    <t>122202220R00</t>
  </si>
  <si>
    <t>Odkopávky drnu</t>
  </si>
  <si>
    <t>p.p.č. 1324/3, 1324/2, 713/1</t>
  </si>
  <si>
    <t>573431114R00</t>
  </si>
  <si>
    <t>Nátěr živičný s posypem, emulze siliční, 1,90 kg/m2</t>
  </si>
  <si>
    <t>Kryty pozemních komunikací, letišt a ploch dlážděných (předlažby)</t>
  </si>
  <si>
    <t>597081120R00</t>
  </si>
  <si>
    <t>Svodnice odelová Viaqua Forest 100 + uložení</t>
  </si>
  <si>
    <t>Různé dokončovací konstrukce a práce inženýrských staveb</t>
  </si>
  <si>
    <t>938902205R00</t>
  </si>
  <si>
    <t>Čištění příkopů š. nad 40 cm, objem do 0,30 m3/m</t>
  </si>
  <si>
    <t>Poplatek za skládku stavební suti</t>
  </si>
  <si>
    <t>Oprava komunikace do Wolkerova údolí (za nemocnicí)</t>
  </si>
  <si>
    <t>p.p.č. 517/37, 1853/2</t>
  </si>
  <si>
    <t>433x3</t>
  </si>
  <si>
    <t>137x2,9</t>
  </si>
  <si>
    <t>670x3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</si>
</sst>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Fill="1"/>
    <xf numFmtId="4" fontId="0" fillId="0" borderId="0" xfId="0" applyNumberFormat="1"/>
    <xf numFmtId="0" fontId="1" fillId="2" borderId="0" xfId="0" applyFont="1" applyFill="1"/>
    <xf numFmtId="2" fontId="1" fillId="2" borderId="0" xfId="0" applyNumberFormat="1" applyFont="1" applyFill="1"/>
    <xf numFmtId="4" fontId="1" fillId="2" borderId="0" xfId="0" applyNumberFormat="1" applyFont="1" applyFill="1"/>
    <xf numFmtId="0" fontId="1" fillId="0" borderId="0" xfId="0" applyFont="1" applyAlignment="1">
      <alignment horizontal="center"/>
    </xf>
    <xf numFmtId="0" fontId="0" fillId="0" borderId="0" xfId="0" applyFont="1" applyFill="1"/>
    <xf numFmtId="4" fontId="0" fillId="0" borderId="0" xfId="0" applyNumberFormat="1" applyFont="1" applyFill="1"/>
    <xf numFmtId="2" fontId="0" fillId="0" borderId="0" xfId="0" applyNumberFormat="1" applyFont="1" applyFill="1"/>
    <xf numFmtId="0" fontId="0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topLeftCell="A4" workbookViewId="0">
      <selection activeCell="F29" sqref="F29"/>
    </sheetView>
  </sheetViews>
  <sheetFormatPr defaultRowHeight="15" x14ac:dyDescent="0.25"/>
  <cols>
    <col min="2" max="2" width="13.85546875" customWidth="1"/>
    <col min="3" max="3" width="62.85546875" customWidth="1"/>
    <col min="6" max="6" width="19.5703125" customWidth="1"/>
    <col min="7" max="7" width="19.85546875" customWidth="1"/>
  </cols>
  <sheetData>
    <row r="2" spans="1:7" x14ac:dyDescent="0.25">
      <c r="A2" s="6" t="s">
        <v>55</v>
      </c>
      <c r="B2" s="1"/>
      <c r="C2" s="1"/>
      <c r="D2" s="1"/>
      <c r="E2" s="1"/>
      <c r="F2" s="1"/>
      <c r="G2" s="1"/>
    </row>
    <row r="3" spans="1:7" x14ac:dyDescent="0.25">
      <c r="A3" t="s">
        <v>0</v>
      </c>
    </row>
    <row r="5" spans="1:7" x14ac:dyDescent="0.25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</row>
    <row r="6" spans="1:7" x14ac:dyDescent="0.25">
      <c r="A6" s="6"/>
      <c r="B6" s="6">
        <v>12</v>
      </c>
      <c r="C6" s="6" t="s">
        <v>8</v>
      </c>
      <c r="D6" s="6"/>
      <c r="E6" s="7"/>
      <c r="F6" s="7"/>
      <c r="G6" s="8">
        <f>G7</f>
        <v>0</v>
      </c>
    </row>
    <row r="7" spans="1:7" x14ac:dyDescent="0.25">
      <c r="A7">
        <v>2</v>
      </c>
      <c r="B7" t="s">
        <v>9</v>
      </c>
      <c r="C7" t="s">
        <v>10</v>
      </c>
      <c r="D7" t="s">
        <v>14</v>
      </c>
      <c r="E7" s="3">
        <v>185</v>
      </c>
      <c r="F7" s="3">
        <v>0</v>
      </c>
      <c r="G7" s="5">
        <f>F7*E7</f>
        <v>0</v>
      </c>
    </row>
    <row r="8" spans="1:7" x14ac:dyDescent="0.25">
      <c r="A8" s="6"/>
      <c r="B8" s="6">
        <v>18</v>
      </c>
      <c r="C8" s="6" t="s">
        <v>11</v>
      </c>
      <c r="D8" s="6"/>
      <c r="E8" s="7"/>
      <c r="F8" s="7"/>
      <c r="G8" s="8">
        <f>G9</f>
        <v>0</v>
      </c>
    </row>
    <row r="9" spans="1:7" x14ac:dyDescent="0.25">
      <c r="A9">
        <v>3</v>
      </c>
      <c r="B9" t="s">
        <v>12</v>
      </c>
      <c r="C9" t="s">
        <v>13</v>
      </c>
      <c r="D9" t="s">
        <v>14</v>
      </c>
      <c r="E9" s="3">
        <v>256</v>
      </c>
      <c r="F9" s="3">
        <v>0</v>
      </c>
      <c r="G9" s="5">
        <f t="shared" ref="G9:G28" si="0">F9*E9</f>
        <v>0</v>
      </c>
    </row>
    <row r="10" spans="1:7" x14ac:dyDescent="0.25">
      <c r="A10" s="6"/>
      <c r="B10" s="6">
        <v>56</v>
      </c>
      <c r="C10" s="6" t="s">
        <v>15</v>
      </c>
      <c r="D10" s="6"/>
      <c r="E10" s="7"/>
      <c r="F10" s="7"/>
      <c r="G10" s="8">
        <f>G11+G12+G13</f>
        <v>0</v>
      </c>
    </row>
    <row r="11" spans="1:7" x14ac:dyDescent="0.25">
      <c r="A11">
        <v>13</v>
      </c>
      <c r="B11" t="s">
        <v>16</v>
      </c>
      <c r="C11" t="s">
        <v>20</v>
      </c>
      <c r="D11" t="s">
        <v>14</v>
      </c>
      <c r="E11" s="3">
        <v>185</v>
      </c>
      <c r="F11" s="3">
        <v>0</v>
      </c>
      <c r="G11" s="5">
        <f t="shared" si="0"/>
        <v>0</v>
      </c>
    </row>
    <row r="12" spans="1:7" x14ac:dyDescent="0.25">
      <c r="A12">
        <v>4</v>
      </c>
      <c r="B12" t="s">
        <v>17</v>
      </c>
      <c r="C12" t="s">
        <v>21</v>
      </c>
      <c r="D12" s="2" t="s">
        <v>14</v>
      </c>
      <c r="E12" s="3">
        <v>66</v>
      </c>
      <c r="F12" s="3">
        <v>0</v>
      </c>
      <c r="G12" s="5">
        <f t="shared" si="0"/>
        <v>0</v>
      </c>
    </row>
    <row r="13" spans="1:7" x14ac:dyDescent="0.25">
      <c r="A13">
        <v>5</v>
      </c>
      <c r="B13" t="s">
        <v>18</v>
      </c>
      <c r="C13" t="s">
        <v>22</v>
      </c>
      <c r="D13" s="2" t="s">
        <v>14</v>
      </c>
      <c r="E13" s="3">
        <v>256</v>
      </c>
      <c r="F13" s="3">
        <v>0</v>
      </c>
      <c r="G13" s="5">
        <f t="shared" si="0"/>
        <v>0</v>
      </c>
    </row>
    <row r="14" spans="1:7" x14ac:dyDescent="0.25">
      <c r="A14" s="6"/>
      <c r="B14" s="6">
        <v>57</v>
      </c>
      <c r="C14" s="6" t="s">
        <v>19</v>
      </c>
      <c r="D14" s="6"/>
      <c r="E14" s="7"/>
      <c r="F14" s="7"/>
      <c r="G14" s="8">
        <f>G15+G16</f>
        <v>0</v>
      </c>
    </row>
    <row r="15" spans="1:7" x14ac:dyDescent="0.25">
      <c r="A15">
        <v>6</v>
      </c>
      <c r="B15" t="s">
        <v>23</v>
      </c>
      <c r="C15" t="s">
        <v>25</v>
      </c>
      <c r="D15" s="2" t="s">
        <v>14</v>
      </c>
      <c r="E15" s="3">
        <v>256</v>
      </c>
      <c r="F15" s="3">
        <v>0</v>
      </c>
      <c r="G15" s="5">
        <f>F15*E15</f>
        <v>0</v>
      </c>
    </row>
    <row r="16" spans="1:7" x14ac:dyDescent="0.25">
      <c r="A16">
        <v>7</v>
      </c>
      <c r="B16" t="s">
        <v>24</v>
      </c>
      <c r="C16" t="s">
        <v>26</v>
      </c>
      <c r="D16" s="2" t="s">
        <v>14</v>
      </c>
      <c r="E16" s="3">
        <v>256</v>
      </c>
      <c r="F16" s="3">
        <v>0</v>
      </c>
      <c r="G16" s="5">
        <f t="shared" si="0"/>
        <v>0</v>
      </c>
    </row>
    <row r="17" spans="1:7" x14ac:dyDescent="0.25">
      <c r="A17" s="6"/>
      <c r="B17" s="6">
        <v>91</v>
      </c>
      <c r="C17" s="6" t="s">
        <v>27</v>
      </c>
      <c r="D17" s="6"/>
      <c r="E17" s="7"/>
      <c r="F17" s="7"/>
      <c r="G17" s="8">
        <f>G18+G19+G20</f>
        <v>0</v>
      </c>
    </row>
    <row r="18" spans="1:7" x14ac:dyDescent="0.25">
      <c r="A18">
        <v>10</v>
      </c>
      <c r="B18" t="s">
        <v>28</v>
      </c>
      <c r="C18" t="s">
        <v>31</v>
      </c>
      <c r="D18" s="2" t="s">
        <v>32</v>
      </c>
      <c r="E18" s="3">
        <v>3</v>
      </c>
      <c r="F18" s="3">
        <v>0</v>
      </c>
      <c r="G18" s="5">
        <f t="shared" si="0"/>
        <v>0</v>
      </c>
    </row>
    <row r="19" spans="1:7" x14ac:dyDescent="0.25">
      <c r="A19">
        <v>11</v>
      </c>
      <c r="B19" t="s">
        <v>29</v>
      </c>
      <c r="C19" t="s">
        <v>33</v>
      </c>
      <c r="D19" s="2" t="s">
        <v>32</v>
      </c>
      <c r="E19" s="3">
        <v>6</v>
      </c>
      <c r="F19" s="3">
        <v>0</v>
      </c>
      <c r="G19" s="5">
        <f t="shared" si="0"/>
        <v>0</v>
      </c>
    </row>
    <row r="20" spans="1:7" x14ac:dyDescent="0.25">
      <c r="A20">
        <v>112</v>
      </c>
      <c r="B20" t="s">
        <v>30</v>
      </c>
      <c r="C20" t="s">
        <v>34</v>
      </c>
      <c r="D20" s="2" t="s">
        <v>35</v>
      </c>
      <c r="E20" s="3">
        <v>1</v>
      </c>
      <c r="F20" s="3">
        <v>0</v>
      </c>
      <c r="G20" s="5">
        <f t="shared" si="0"/>
        <v>0</v>
      </c>
    </row>
    <row r="21" spans="1:7" x14ac:dyDescent="0.25">
      <c r="A21" s="6"/>
      <c r="B21" s="6">
        <v>93</v>
      </c>
      <c r="C21" s="6" t="s">
        <v>36</v>
      </c>
      <c r="D21" s="6"/>
      <c r="E21" s="7"/>
      <c r="F21" s="7"/>
      <c r="G21" s="8">
        <f>G22</f>
        <v>0</v>
      </c>
    </row>
    <row r="22" spans="1:7" x14ac:dyDescent="0.25">
      <c r="A22">
        <v>109</v>
      </c>
      <c r="B22" t="s">
        <v>37</v>
      </c>
      <c r="C22" t="s">
        <v>38</v>
      </c>
      <c r="D22" s="2" t="s">
        <v>35</v>
      </c>
      <c r="E22" s="3">
        <v>1</v>
      </c>
      <c r="F22" s="3">
        <v>0</v>
      </c>
      <c r="G22" s="5">
        <f t="shared" si="0"/>
        <v>0</v>
      </c>
    </row>
    <row r="23" spans="1:7" x14ac:dyDescent="0.25">
      <c r="A23" s="6"/>
      <c r="B23" s="6" t="s">
        <v>39</v>
      </c>
      <c r="C23" s="6" t="s">
        <v>40</v>
      </c>
      <c r="D23" s="6"/>
      <c r="E23" s="7"/>
      <c r="F23" s="7"/>
      <c r="G23" s="8">
        <f>G24+G25</f>
        <v>0</v>
      </c>
    </row>
    <row r="24" spans="1:7" x14ac:dyDescent="0.25">
      <c r="A24">
        <v>12</v>
      </c>
      <c r="B24" t="s">
        <v>41</v>
      </c>
      <c r="C24" t="s">
        <v>43</v>
      </c>
      <c r="D24" s="2" t="s">
        <v>45</v>
      </c>
      <c r="E24" s="3">
        <v>205</v>
      </c>
      <c r="F24" s="3">
        <v>0</v>
      </c>
      <c r="G24" s="5">
        <f t="shared" si="0"/>
        <v>0</v>
      </c>
    </row>
    <row r="25" spans="1:7" x14ac:dyDescent="0.25">
      <c r="A25">
        <v>13</v>
      </c>
      <c r="B25" t="s">
        <v>42</v>
      </c>
      <c r="C25" t="s">
        <v>44</v>
      </c>
      <c r="D25" s="2" t="s">
        <v>45</v>
      </c>
      <c r="E25" s="4">
        <v>205</v>
      </c>
      <c r="F25" s="4">
        <v>0</v>
      </c>
      <c r="G25" s="5">
        <f t="shared" si="0"/>
        <v>0</v>
      </c>
    </row>
    <row r="26" spans="1:7" x14ac:dyDescent="0.25">
      <c r="A26" s="6"/>
      <c r="B26" s="6" t="s">
        <v>46</v>
      </c>
      <c r="C26" s="6" t="s">
        <v>47</v>
      </c>
      <c r="D26" s="6"/>
      <c r="E26" s="7"/>
      <c r="F26" s="7"/>
      <c r="G26" s="8">
        <f>G28+G27</f>
        <v>0</v>
      </c>
    </row>
    <row r="27" spans="1:7" x14ac:dyDescent="0.25">
      <c r="A27">
        <v>14</v>
      </c>
      <c r="B27" t="s">
        <v>48</v>
      </c>
      <c r="C27" t="s">
        <v>49</v>
      </c>
      <c r="D27" s="2" t="s">
        <v>45</v>
      </c>
      <c r="E27" s="4">
        <v>45</v>
      </c>
      <c r="F27" s="4">
        <v>0</v>
      </c>
      <c r="G27" s="5">
        <f t="shared" si="0"/>
        <v>0</v>
      </c>
    </row>
    <row r="28" spans="1:7" x14ac:dyDescent="0.25">
      <c r="A28">
        <v>15</v>
      </c>
      <c r="C28" t="s">
        <v>50</v>
      </c>
      <c r="D28" t="s">
        <v>51</v>
      </c>
      <c r="E28" s="4">
        <v>1</v>
      </c>
      <c r="F28" s="4">
        <v>0</v>
      </c>
      <c r="G28" s="5">
        <f t="shared" si="0"/>
        <v>0</v>
      </c>
    </row>
    <row r="30" spans="1:7" x14ac:dyDescent="0.25">
      <c r="C30" s="10" t="s">
        <v>52</v>
      </c>
      <c r="D30" s="10"/>
      <c r="E30" s="10"/>
      <c r="F30" s="10"/>
      <c r="G30" s="11">
        <f>SUM(G26,G23,G21,G17,G14,G10,G8,G6)</f>
        <v>0</v>
      </c>
    </row>
    <row r="31" spans="1:7" x14ac:dyDescent="0.25">
      <c r="C31" s="10" t="s">
        <v>53</v>
      </c>
      <c r="D31" s="10"/>
      <c r="E31" s="10"/>
      <c r="F31" s="10"/>
      <c r="G31" s="11">
        <f>G30*0.21</f>
        <v>0</v>
      </c>
    </row>
    <row r="32" spans="1:7" x14ac:dyDescent="0.25">
      <c r="C32" s="6" t="s">
        <v>54</v>
      </c>
      <c r="D32" s="6"/>
      <c r="E32" s="6"/>
      <c r="F32" s="6"/>
      <c r="G32" s="8">
        <f>SUM(G30:G31)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workbookViewId="0">
      <selection activeCell="F25" sqref="F25"/>
    </sheetView>
  </sheetViews>
  <sheetFormatPr defaultRowHeight="15" x14ac:dyDescent="0.25"/>
  <cols>
    <col min="2" max="2" width="13.85546875" customWidth="1"/>
    <col min="3" max="3" width="62.85546875" customWidth="1"/>
    <col min="6" max="6" width="19.5703125" customWidth="1"/>
    <col min="7" max="7" width="19.85546875" customWidth="1"/>
  </cols>
  <sheetData>
    <row r="2" spans="1:7" x14ac:dyDescent="0.25">
      <c r="A2" s="6" t="s">
        <v>56</v>
      </c>
      <c r="B2" s="6"/>
      <c r="C2" s="6"/>
      <c r="D2" s="6"/>
      <c r="E2" s="6"/>
      <c r="F2" s="6"/>
      <c r="G2" s="6"/>
    </row>
    <row r="3" spans="1:7" x14ac:dyDescent="0.25">
      <c r="A3" t="s">
        <v>57</v>
      </c>
      <c r="B3" t="s">
        <v>100</v>
      </c>
    </row>
    <row r="5" spans="1:7" x14ac:dyDescent="0.25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</row>
    <row r="6" spans="1:7" x14ac:dyDescent="0.25">
      <c r="A6" s="6"/>
      <c r="B6" s="6">
        <v>11</v>
      </c>
      <c r="C6" s="6" t="s">
        <v>58</v>
      </c>
      <c r="D6" s="6"/>
      <c r="E6" s="7"/>
      <c r="F6" s="7"/>
      <c r="G6" s="8">
        <f>G7</f>
        <v>0</v>
      </c>
    </row>
    <row r="7" spans="1:7" x14ac:dyDescent="0.25">
      <c r="A7">
        <v>1</v>
      </c>
      <c r="B7" t="s">
        <v>59</v>
      </c>
      <c r="C7" t="s">
        <v>60</v>
      </c>
      <c r="D7" t="s">
        <v>14</v>
      </c>
      <c r="E7" s="3">
        <v>350</v>
      </c>
      <c r="F7" s="3"/>
      <c r="G7" s="5">
        <f>F7*E7</f>
        <v>0</v>
      </c>
    </row>
    <row r="8" spans="1:7" x14ac:dyDescent="0.25">
      <c r="A8" s="6"/>
      <c r="B8" s="6">
        <v>56</v>
      </c>
      <c r="C8" s="6" t="s">
        <v>15</v>
      </c>
      <c r="D8" s="6"/>
      <c r="E8" s="7"/>
      <c r="F8" s="7"/>
      <c r="G8" s="8">
        <f>G9</f>
        <v>0</v>
      </c>
    </row>
    <row r="9" spans="1:7" x14ac:dyDescent="0.25">
      <c r="A9">
        <v>2</v>
      </c>
      <c r="B9" t="s">
        <v>61</v>
      </c>
      <c r="C9" t="s">
        <v>62</v>
      </c>
      <c r="D9" t="s">
        <v>14</v>
      </c>
      <c r="E9" s="3">
        <v>600</v>
      </c>
      <c r="F9" s="3"/>
      <c r="G9" s="5">
        <f t="shared" ref="G9:G23" si="0">F9*E9</f>
        <v>0</v>
      </c>
    </row>
    <row r="10" spans="1:7" x14ac:dyDescent="0.25">
      <c r="A10" s="6"/>
      <c r="B10" s="6">
        <v>57</v>
      </c>
      <c r="C10" s="6" t="s">
        <v>19</v>
      </c>
      <c r="D10" s="6"/>
      <c r="E10" s="7"/>
      <c r="F10" s="7"/>
      <c r="G10" s="8">
        <f>SUM(G11:G14)</f>
        <v>0</v>
      </c>
    </row>
    <row r="11" spans="1:7" x14ac:dyDescent="0.25">
      <c r="A11" s="10">
        <v>3</v>
      </c>
      <c r="B11" s="10" t="s">
        <v>63</v>
      </c>
      <c r="C11" s="10" t="s">
        <v>67</v>
      </c>
      <c r="D11" s="10" t="s">
        <v>45</v>
      </c>
      <c r="E11" s="12">
        <v>15</v>
      </c>
      <c r="F11" s="12"/>
      <c r="G11" s="5">
        <f t="shared" si="0"/>
        <v>0</v>
      </c>
    </row>
    <row r="12" spans="1:7" x14ac:dyDescent="0.25">
      <c r="A12" s="10">
        <v>4</v>
      </c>
      <c r="B12" s="10" t="s">
        <v>64</v>
      </c>
      <c r="C12" s="10" t="s">
        <v>68</v>
      </c>
      <c r="D12" s="10" t="s">
        <v>45</v>
      </c>
      <c r="E12" s="12">
        <v>10</v>
      </c>
      <c r="F12" s="12"/>
      <c r="G12" s="5">
        <f t="shared" si="0"/>
        <v>0</v>
      </c>
    </row>
    <row r="13" spans="1:7" x14ac:dyDescent="0.25">
      <c r="A13">
        <v>5</v>
      </c>
      <c r="B13" t="s">
        <v>65</v>
      </c>
      <c r="C13" t="s">
        <v>69</v>
      </c>
      <c r="D13" s="2" t="s">
        <v>14</v>
      </c>
      <c r="E13" s="3">
        <v>1950</v>
      </c>
      <c r="F13" s="3"/>
      <c r="G13" s="5">
        <f t="shared" si="0"/>
        <v>0</v>
      </c>
    </row>
    <row r="14" spans="1:7" x14ac:dyDescent="0.25">
      <c r="A14">
        <v>6</v>
      </c>
      <c r="B14" t="s">
        <v>66</v>
      </c>
      <c r="C14" t="s">
        <v>70</v>
      </c>
      <c r="D14" s="2" t="s">
        <v>14</v>
      </c>
      <c r="E14" s="3">
        <v>1950</v>
      </c>
      <c r="F14" s="3"/>
      <c r="G14" s="5">
        <f t="shared" si="0"/>
        <v>0</v>
      </c>
    </row>
    <row r="15" spans="1:7" x14ac:dyDescent="0.25">
      <c r="A15" s="6"/>
      <c r="B15" s="6">
        <v>93</v>
      </c>
      <c r="C15" s="6" t="s">
        <v>36</v>
      </c>
      <c r="D15" s="6"/>
      <c r="E15" s="7"/>
      <c r="F15" s="7"/>
      <c r="G15" s="8">
        <f>SUM(G16:G17)</f>
        <v>0</v>
      </c>
    </row>
    <row r="16" spans="1:7" x14ac:dyDescent="0.25">
      <c r="A16">
        <v>7</v>
      </c>
      <c r="B16" t="s">
        <v>71</v>
      </c>
      <c r="C16" t="s">
        <v>73</v>
      </c>
      <c r="D16" s="2" t="s">
        <v>14</v>
      </c>
      <c r="E16" s="3">
        <v>1950</v>
      </c>
      <c r="F16" s="3"/>
      <c r="G16" s="5">
        <f t="shared" si="0"/>
        <v>0</v>
      </c>
    </row>
    <row r="17" spans="1:7" x14ac:dyDescent="0.25">
      <c r="A17">
        <v>8</v>
      </c>
      <c r="B17" t="s">
        <v>72</v>
      </c>
      <c r="C17" t="s">
        <v>74</v>
      </c>
      <c r="D17" s="2" t="s">
        <v>14</v>
      </c>
      <c r="E17" s="3">
        <v>350</v>
      </c>
      <c r="F17" s="3"/>
      <c r="G17" s="5">
        <f t="shared" si="0"/>
        <v>0</v>
      </c>
    </row>
    <row r="18" spans="1:7" x14ac:dyDescent="0.25">
      <c r="A18" s="6"/>
      <c r="B18" s="6" t="s">
        <v>39</v>
      </c>
      <c r="C18" s="6" t="s">
        <v>40</v>
      </c>
      <c r="D18" s="6"/>
      <c r="E18" s="7"/>
      <c r="F18" s="7"/>
      <c r="G18" s="8">
        <f>G19+G20</f>
        <v>0</v>
      </c>
    </row>
    <row r="19" spans="1:7" x14ac:dyDescent="0.25">
      <c r="A19">
        <v>9</v>
      </c>
      <c r="B19" t="s">
        <v>41</v>
      </c>
      <c r="C19" t="s">
        <v>43</v>
      </c>
      <c r="D19" s="2" t="s">
        <v>45</v>
      </c>
      <c r="E19" s="3">
        <v>219</v>
      </c>
      <c r="F19" s="3"/>
      <c r="G19" s="5">
        <f t="shared" si="0"/>
        <v>0</v>
      </c>
    </row>
    <row r="20" spans="1:7" x14ac:dyDescent="0.25">
      <c r="A20">
        <v>10</v>
      </c>
      <c r="B20" t="s">
        <v>42</v>
      </c>
      <c r="C20" t="s">
        <v>44</v>
      </c>
      <c r="D20" s="2" t="s">
        <v>45</v>
      </c>
      <c r="E20" s="4">
        <v>219</v>
      </c>
      <c r="F20" s="4"/>
      <c r="G20" s="5">
        <f t="shared" si="0"/>
        <v>0</v>
      </c>
    </row>
    <row r="21" spans="1:7" x14ac:dyDescent="0.25">
      <c r="A21" s="6"/>
      <c r="B21" s="6" t="s">
        <v>46</v>
      </c>
      <c r="C21" s="6" t="s">
        <v>47</v>
      </c>
      <c r="D21" s="6"/>
      <c r="E21" s="7"/>
      <c r="F21" s="7"/>
      <c r="G21" s="8">
        <f>G23+G22</f>
        <v>0</v>
      </c>
    </row>
    <row r="22" spans="1:7" x14ac:dyDescent="0.25">
      <c r="A22">
        <v>11</v>
      </c>
      <c r="B22" t="s">
        <v>48</v>
      </c>
      <c r="C22" t="s">
        <v>49</v>
      </c>
      <c r="D22" s="2" t="s">
        <v>45</v>
      </c>
      <c r="E22" s="4">
        <v>12</v>
      </c>
      <c r="F22" s="4"/>
      <c r="G22" s="5">
        <f t="shared" si="0"/>
        <v>0</v>
      </c>
    </row>
    <row r="23" spans="1:7" x14ac:dyDescent="0.25">
      <c r="A23">
        <v>12</v>
      </c>
      <c r="C23" t="s">
        <v>50</v>
      </c>
      <c r="D23" t="s">
        <v>51</v>
      </c>
      <c r="E23" s="4">
        <v>1</v>
      </c>
      <c r="F23" s="4"/>
      <c r="G23" s="5">
        <f t="shared" si="0"/>
        <v>0</v>
      </c>
    </row>
    <row r="25" spans="1:7" x14ac:dyDescent="0.25">
      <c r="C25" s="10" t="s">
        <v>52</v>
      </c>
      <c r="D25" s="10"/>
      <c r="E25" s="10"/>
      <c r="F25" s="10"/>
      <c r="G25" s="11">
        <f>SUM(G21,G18,G15,,G10,G8,,G6)</f>
        <v>0</v>
      </c>
    </row>
    <row r="26" spans="1:7" x14ac:dyDescent="0.25">
      <c r="C26" s="10" t="s">
        <v>53</v>
      </c>
      <c r="D26" s="10"/>
      <c r="E26" s="10"/>
      <c r="F26" s="10"/>
      <c r="G26" s="11">
        <f>G25*0.21</f>
        <v>0</v>
      </c>
    </row>
    <row r="27" spans="1:7" x14ac:dyDescent="0.25">
      <c r="C27" s="6" t="s">
        <v>54</v>
      </c>
      <c r="D27" s="6"/>
      <c r="E27" s="6"/>
      <c r="F27" s="6"/>
      <c r="G27" s="8">
        <f>SUM(G25:G26)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0"/>
  <sheetViews>
    <sheetView topLeftCell="A4" workbookViewId="0">
      <selection activeCell="F26" sqref="F26"/>
    </sheetView>
  </sheetViews>
  <sheetFormatPr defaultRowHeight="15" x14ac:dyDescent="0.25"/>
  <cols>
    <col min="2" max="2" width="13.85546875" customWidth="1"/>
    <col min="3" max="3" width="62.85546875" customWidth="1"/>
    <col min="6" max="6" width="19.5703125" customWidth="1"/>
    <col min="7" max="7" width="19.85546875" customWidth="1"/>
  </cols>
  <sheetData>
    <row r="2" spans="1:7" x14ac:dyDescent="0.25">
      <c r="A2" s="6" t="s">
        <v>96</v>
      </c>
      <c r="B2" s="6"/>
      <c r="C2" s="6"/>
      <c r="D2" s="6"/>
      <c r="E2" s="6"/>
      <c r="F2" s="6"/>
      <c r="G2" s="6"/>
    </row>
    <row r="3" spans="1:7" x14ac:dyDescent="0.25">
      <c r="A3" t="s">
        <v>75</v>
      </c>
      <c r="B3" t="s">
        <v>99</v>
      </c>
      <c r="C3" t="s">
        <v>97</v>
      </c>
    </row>
    <row r="5" spans="1:7" x14ac:dyDescent="0.25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</row>
    <row r="6" spans="1:7" x14ac:dyDescent="0.25">
      <c r="A6" s="6"/>
      <c r="B6" s="6">
        <v>12</v>
      </c>
      <c r="C6" s="6" t="s">
        <v>8</v>
      </c>
      <c r="D6" s="6"/>
      <c r="E6" s="7"/>
      <c r="F6" s="7"/>
      <c r="G6" s="8">
        <f>G7</f>
        <v>0</v>
      </c>
    </row>
    <row r="7" spans="1:7" x14ac:dyDescent="0.25">
      <c r="A7">
        <v>2</v>
      </c>
      <c r="B7" t="s">
        <v>76</v>
      </c>
      <c r="C7" t="s">
        <v>77</v>
      </c>
      <c r="D7" t="s">
        <v>14</v>
      </c>
      <c r="E7" s="3">
        <v>45</v>
      </c>
      <c r="F7" s="3"/>
      <c r="G7" s="5">
        <f>F7*E7</f>
        <v>0</v>
      </c>
    </row>
    <row r="8" spans="1:7" x14ac:dyDescent="0.25">
      <c r="A8" s="6"/>
      <c r="B8" s="6">
        <v>18</v>
      </c>
      <c r="C8" s="6" t="s">
        <v>11</v>
      </c>
      <c r="D8" s="6"/>
      <c r="E8" s="7"/>
      <c r="F8" s="7"/>
      <c r="G8" s="8">
        <f>G9</f>
        <v>0</v>
      </c>
    </row>
    <row r="9" spans="1:7" x14ac:dyDescent="0.25">
      <c r="A9">
        <v>3</v>
      </c>
      <c r="B9" t="s">
        <v>12</v>
      </c>
      <c r="C9" t="s">
        <v>13</v>
      </c>
      <c r="D9" t="s">
        <v>14</v>
      </c>
      <c r="E9" s="3">
        <v>45</v>
      </c>
      <c r="F9" s="3"/>
      <c r="G9" s="5">
        <f t="shared" ref="G9:G26" si="0">F9*E9</f>
        <v>0</v>
      </c>
    </row>
    <row r="10" spans="1:7" x14ac:dyDescent="0.25">
      <c r="A10" s="6"/>
      <c r="B10" s="6">
        <v>56</v>
      </c>
      <c r="C10" s="6" t="s">
        <v>15</v>
      </c>
      <c r="D10" s="6"/>
      <c r="E10" s="7"/>
      <c r="F10" s="7"/>
      <c r="G10" s="8">
        <f>SUM(G11:G12)</f>
        <v>0</v>
      </c>
    </row>
    <row r="11" spans="1:7" x14ac:dyDescent="0.25">
      <c r="A11">
        <v>4</v>
      </c>
      <c r="B11" t="s">
        <v>17</v>
      </c>
      <c r="C11" t="s">
        <v>21</v>
      </c>
      <c r="D11" s="2" t="s">
        <v>14</v>
      </c>
      <c r="E11" s="3">
        <v>105</v>
      </c>
      <c r="F11" s="3"/>
      <c r="G11" s="5">
        <f t="shared" si="0"/>
        <v>0</v>
      </c>
    </row>
    <row r="12" spans="1:7" x14ac:dyDescent="0.25">
      <c r="A12">
        <v>5</v>
      </c>
      <c r="B12" t="s">
        <v>18</v>
      </c>
      <c r="C12" t="s">
        <v>22</v>
      </c>
      <c r="D12" s="2" t="s">
        <v>14</v>
      </c>
      <c r="E12" s="3">
        <v>45</v>
      </c>
      <c r="F12" s="3"/>
      <c r="G12" s="5">
        <f t="shared" si="0"/>
        <v>0</v>
      </c>
    </row>
    <row r="13" spans="1:7" x14ac:dyDescent="0.25">
      <c r="A13" s="6"/>
      <c r="B13" s="6">
        <v>57</v>
      </c>
      <c r="C13" s="6" t="s">
        <v>19</v>
      </c>
      <c r="D13" s="6"/>
      <c r="E13" s="7"/>
      <c r="F13" s="7"/>
      <c r="G13" s="8">
        <f>G14+G15</f>
        <v>0</v>
      </c>
    </row>
    <row r="14" spans="1:7" x14ac:dyDescent="0.25">
      <c r="A14">
        <v>6</v>
      </c>
      <c r="B14" t="s">
        <v>23</v>
      </c>
      <c r="C14" t="s">
        <v>25</v>
      </c>
      <c r="D14" s="2" t="s">
        <v>14</v>
      </c>
      <c r="E14" s="3">
        <v>400</v>
      </c>
      <c r="F14" s="3"/>
      <c r="G14" s="5">
        <f>F14*E14</f>
        <v>0</v>
      </c>
    </row>
    <row r="15" spans="1:7" x14ac:dyDescent="0.25">
      <c r="A15">
        <v>33</v>
      </c>
      <c r="B15" t="s">
        <v>78</v>
      </c>
      <c r="C15" t="s">
        <v>79</v>
      </c>
      <c r="D15" s="2" t="s">
        <v>45</v>
      </c>
      <c r="E15" s="3">
        <v>40</v>
      </c>
      <c r="F15" s="3"/>
      <c r="G15" s="5">
        <f t="shared" si="0"/>
        <v>0</v>
      </c>
    </row>
    <row r="16" spans="1:7" x14ac:dyDescent="0.25">
      <c r="A16" s="6"/>
      <c r="B16" s="6">
        <v>91</v>
      </c>
      <c r="C16" s="6" t="s">
        <v>27</v>
      </c>
      <c r="D16" s="6"/>
      <c r="E16" s="7"/>
      <c r="F16" s="7"/>
      <c r="G16" s="8">
        <f>SUM(G17:G18)</f>
        <v>0</v>
      </c>
    </row>
    <row r="17" spans="1:7" x14ac:dyDescent="0.25">
      <c r="A17">
        <v>10</v>
      </c>
      <c r="B17" t="s">
        <v>28</v>
      </c>
      <c r="C17" t="s">
        <v>31</v>
      </c>
      <c r="D17" s="2" t="s">
        <v>32</v>
      </c>
      <c r="E17" s="3">
        <v>10</v>
      </c>
      <c r="F17" s="3"/>
      <c r="G17" s="5">
        <f t="shared" si="0"/>
        <v>0</v>
      </c>
    </row>
    <row r="18" spans="1:7" x14ac:dyDescent="0.25">
      <c r="A18">
        <v>11</v>
      </c>
      <c r="B18" t="s">
        <v>29</v>
      </c>
      <c r="C18" t="s">
        <v>33</v>
      </c>
      <c r="D18" s="2" t="s">
        <v>32</v>
      </c>
      <c r="E18" s="3">
        <v>20</v>
      </c>
      <c r="F18" s="3"/>
      <c r="G18" s="5">
        <f t="shared" si="0"/>
        <v>0</v>
      </c>
    </row>
    <row r="19" spans="1:7" x14ac:dyDescent="0.25">
      <c r="A19" s="6"/>
      <c r="B19" s="6">
        <v>93</v>
      </c>
      <c r="C19" s="6" t="s">
        <v>36</v>
      </c>
      <c r="D19" s="6"/>
      <c r="E19" s="7"/>
      <c r="F19" s="7"/>
      <c r="G19" s="8">
        <f>G20</f>
        <v>0</v>
      </c>
    </row>
    <row r="20" spans="1:7" x14ac:dyDescent="0.25">
      <c r="A20">
        <v>106</v>
      </c>
      <c r="B20" t="s">
        <v>71</v>
      </c>
      <c r="C20" t="s">
        <v>73</v>
      </c>
      <c r="D20" s="2" t="s">
        <v>14</v>
      </c>
      <c r="E20" s="3">
        <v>400</v>
      </c>
      <c r="F20" s="3"/>
      <c r="G20" s="5">
        <f t="shared" si="0"/>
        <v>0</v>
      </c>
    </row>
    <row r="21" spans="1:7" x14ac:dyDescent="0.25">
      <c r="A21" s="6"/>
      <c r="B21" s="6" t="s">
        <v>39</v>
      </c>
      <c r="C21" s="6" t="s">
        <v>40</v>
      </c>
      <c r="D21" s="6"/>
      <c r="E21" s="7"/>
      <c r="F21" s="7"/>
      <c r="G21" s="8">
        <f>G22+G23</f>
        <v>0</v>
      </c>
    </row>
    <row r="22" spans="1:7" x14ac:dyDescent="0.25">
      <c r="A22">
        <v>12</v>
      </c>
      <c r="B22" t="s">
        <v>41</v>
      </c>
      <c r="C22" t="s">
        <v>43</v>
      </c>
      <c r="D22" s="2" t="s">
        <v>45</v>
      </c>
      <c r="E22" s="3">
        <v>80</v>
      </c>
      <c r="F22" s="3"/>
      <c r="G22" s="5">
        <f t="shared" si="0"/>
        <v>0</v>
      </c>
    </row>
    <row r="23" spans="1:7" x14ac:dyDescent="0.25">
      <c r="A23">
        <v>13</v>
      </c>
      <c r="B23" t="s">
        <v>42</v>
      </c>
      <c r="C23" t="s">
        <v>44</v>
      </c>
      <c r="D23" s="2" t="s">
        <v>45</v>
      </c>
      <c r="E23" s="4">
        <v>80</v>
      </c>
      <c r="F23" s="4"/>
      <c r="G23" s="5">
        <f t="shared" si="0"/>
        <v>0</v>
      </c>
    </row>
    <row r="24" spans="1:7" x14ac:dyDescent="0.25">
      <c r="A24" s="6"/>
      <c r="B24" s="6" t="s">
        <v>46</v>
      </c>
      <c r="C24" s="6" t="s">
        <v>47</v>
      </c>
      <c r="D24" s="6"/>
      <c r="E24" s="7"/>
      <c r="F24" s="7"/>
      <c r="G24" s="8">
        <f>G26+G25</f>
        <v>0</v>
      </c>
    </row>
    <row r="25" spans="1:7" x14ac:dyDescent="0.25">
      <c r="A25">
        <v>14</v>
      </c>
      <c r="B25" t="s">
        <v>48</v>
      </c>
      <c r="C25" t="s">
        <v>49</v>
      </c>
      <c r="D25" s="2" t="s">
        <v>45</v>
      </c>
      <c r="E25" s="4">
        <v>6</v>
      </c>
      <c r="F25" s="4"/>
      <c r="G25" s="5">
        <f t="shared" si="0"/>
        <v>0</v>
      </c>
    </row>
    <row r="26" spans="1:7" x14ac:dyDescent="0.25">
      <c r="A26">
        <v>15</v>
      </c>
      <c r="C26" t="s">
        <v>50</v>
      </c>
      <c r="D26" t="s">
        <v>51</v>
      </c>
      <c r="E26" s="4">
        <v>1</v>
      </c>
      <c r="F26" s="4"/>
      <c r="G26" s="5">
        <f t="shared" si="0"/>
        <v>0</v>
      </c>
    </row>
    <row r="28" spans="1:7" x14ac:dyDescent="0.25">
      <c r="C28" s="10" t="s">
        <v>52</v>
      </c>
      <c r="D28" s="10"/>
      <c r="E28" s="10"/>
      <c r="F28" s="10"/>
      <c r="G28" s="11">
        <f>SUM(G24,G21,G19,G16,G13,G10,G8,G6)</f>
        <v>0</v>
      </c>
    </row>
    <row r="29" spans="1:7" x14ac:dyDescent="0.25">
      <c r="C29" s="10" t="s">
        <v>53</v>
      </c>
      <c r="D29" s="10"/>
      <c r="E29" s="10"/>
      <c r="F29" s="10"/>
      <c r="G29" s="11">
        <f>G28*0.21</f>
        <v>0</v>
      </c>
    </row>
    <row r="30" spans="1:7" x14ac:dyDescent="0.25">
      <c r="C30" s="6" t="s">
        <v>54</v>
      </c>
      <c r="D30" s="6"/>
      <c r="E30" s="6"/>
      <c r="F30" s="6"/>
      <c r="G30" s="8">
        <f>SUM(G28:G29)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tabSelected="1" topLeftCell="A7" workbookViewId="0">
      <selection activeCell="F32" sqref="F32"/>
    </sheetView>
  </sheetViews>
  <sheetFormatPr defaultRowHeight="15" x14ac:dyDescent="0.25"/>
  <cols>
    <col min="2" max="2" width="13.85546875" customWidth="1"/>
    <col min="3" max="3" width="62.85546875" customWidth="1"/>
    <col min="6" max="6" width="19.5703125" customWidth="1"/>
    <col min="7" max="7" width="19.85546875" customWidth="1"/>
  </cols>
  <sheetData>
    <row r="2" spans="1:7" x14ac:dyDescent="0.25">
      <c r="A2" s="6" t="s">
        <v>80</v>
      </c>
      <c r="B2" s="6"/>
      <c r="C2" s="6"/>
      <c r="D2" s="6"/>
      <c r="E2" s="6"/>
      <c r="F2" s="6"/>
      <c r="G2" s="6"/>
    </row>
    <row r="3" spans="1:7" x14ac:dyDescent="0.25">
      <c r="A3" t="s">
        <v>81</v>
      </c>
      <c r="B3" t="s">
        <v>98</v>
      </c>
      <c r="C3" t="s">
        <v>86</v>
      </c>
    </row>
    <row r="5" spans="1:7" x14ac:dyDescent="0.25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</row>
    <row r="6" spans="1:7" x14ac:dyDescent="0.25">
      <c r="A6" s="6"/>
      <c r="B6" s="6">
        <v>11</v>
      </c>
      <c r="C6" s="6" t="s">
        <v>58</v>
      </c>
      <c r="D6" s="6"/>
      <c r="E6" s="7"/>
      <c r="F6" s="7"/>
      <c r="G6" s="8">
        <f>G7</f>
        <v>0</v>
      </c>
    </row>
    <row r="7" spans="1:7" x14ac:dyDescent="0.25">
      <c r="A7">
        <v>1</v>
      </c>
      <c r="B7" t="s">
        <v>59</v>
      </c>
      <c r="C7" t="s">
        <v>60</v>
      </c>
      <c r="D7" t="s">
        <v>14</v>
      </c>
      <c r="E7" s="3">
        <v>150</v>
      </c>
      <c r="F7" s="3"/>
      <c r="G7" s="5">
        <f>F7*E7</f>
        <v>0</v>
      </c>
    </row>
    <row r="8" spans="1:7" x14ac:dyDescent="0.25">
      <c r="A8">
        <v>2</v>
      </c>
      <c r="B8" t="s">
        <v>82</v>
      </c>
      <c r="C8" t="s">
        <v>83</v>
      </c>
      <c r="D8" t="s">
        <v>32</v>
      </c>
      <c r="E8" s="3">
        <v>12</v>
      </c>
      <c r="F8" s="3"/>
      <c r="G8" s="5">
        <f>F8*E8</f>
        <v>0</v>
      </c>
    </row>
    <row r="9" spans="1:7" x14ac:dyDescent="0.25">
      <c r="A9" s="6"/>
      <c r="B9" s="6">
        <v>12</v>
      </c>
      <c r="C9" s="6" t="s">
        <v>8</v>
      </c>
      <c r="D9" s="6"/>
      <c r="E9" s="7"/>
      <c r="F9" s="7"/>
      <c r="G9" s="8">
        <f>G10</f>
        <v>0</v>
      </c>
    </row>
    <row r="10" spans="1:7" x14ac:dyDescent="0.25">
      <c r="A10">
        <v>3</v>
      </c>
      <c r="B10" t="s">
        <v>84</v>
      </c>
      <c r="C10" t="s">
        <v>85</v>
      </c>
      <c r="D10" t="s">
        <v>14</v>
      </c>
      <c r="E10" s="3">
        <v>50</v>
      </c>
      <c r="F10" s="3"/>
      <c r="G10" s="5">
        <f>F10*E10</f>
        <v>0</v>
      </c>
    </row>
    <row r="11" spans="1:7" x14ac:dyDescent="0.25">
      <c r="A11" s="6"/>
      <c r="B11" s="6">
        <v>18</v>
      </c>
      <c r="C11" s="6" t="s">
        <v>11</v>
      </c>
      <c r="D11" s="6"/>
      <c r="E11" s="7"/>
      <c r="F11" s="7"/>
      <c r="G11" s="8">
        <f>G12</f>
        <v>0</v>
      </c>
    </row>
    <row r="12" spans="1:7" x14ac:dyDescent="0.25">
      <c r="A12">
        <v>4</v>
      </c>
      <c r="B12" t="s">
        <v>12</v>
      </c>
      <c r="C12" t="s">
        <v>13</v>
      </c>
      <c r="D12" t="s">
        <v>14</v>
      </c>
      <c r="E12" s="3">
        <v>240</v>
      </c>
      <c r="F12" s="3"/>
      <c r="G12" s="5">
        <f t="shared" ref="G12:G32" si="0">F12*E12</f>
        <v>0</v>
      </c>
    </row>
    <row r="13" spans="1:7" x14ac:dyDescent="0.25">
      <c r="A13" s="6"/>
      <c r="B13" s="6">
        <v>56</v>
      </c>
      <c r="C13" s="6" t="s">
        <v>15</v>
      </c>
      <c r="D13" s="6"/>
      <c r="E13" s="7"/>
      <c r="F13" s="7"/>
      <c r="G13" s="8">
        <f>SUM(G14:G16)</f>
        <v>0</v>
      </c>
    </row>
    <row r="14" spans="1:7" x14ac:dyDescent="0.25">
      <c r="A14">
        <v>5</v>
      </c>
      <c r="B14" t="s">
        <v>17</v>
      </c>
      <c r="C14" t="s">
        <v>21</v>
      </c>
      <c r="D14" s="2" t="s">
        <v>14</v>
      </c>
      <c r="E14" s="3">
        <v>180</v>
      </c>
      <c r="F14" s="3"/>
      <c r="G14" s="5">
        <f t="shared" si="0"/>
        <v>0</v>
      </c>
    </row>
    <row r="15" spans="1:7" x14ac:dyDescent="0.25">
      <c r="A15">
        <v>6</v>
      </c>
      <c r="B15" t="s">
        <v>18</v>
      </c>
      <c r="C15" t="s">
        <v>22</v>
      </c>
      <c r="D15" s="2" t="s">
        <v>14</v>
      </c>
      <c r="E15" s="3">
        <v>300</v>
      </c>
      <c r="F15" s="3"/>
      <c r="G15" s="5">
        <f t="shared" si="0"/>
        <v>0</v>
      </c>
    </row>
    <row r="16" spans="1:7" x14ac:dyDescent="0.25">
      <c r="A16">
        <v>7</v>
      </c>
      <c r="B16" t="s">
        <v>61</v>
      </c>
      <c r="C16" t="s">
        <v>62</v>
      </c>
      <c r="D16" s="2" t="s">
        <v>14</v>
      </c>
      <c r="E16" s="3">
        <v>1299</v>
      </c>
      <c r="F16" s="3"/>
      <c r="G16" s="5">
        <f t="shared" si="0"/>
        <v>0</v>
      </c>
    </row>
    <row r="17" spans="1:7" x14ac:dyDescent="0.25">
      <c r="A17" s="6"/>
      <c r="B17" s="6">
        <v>57</v>
      </c>
      <c r="C17" s="6" t="s">
        <v>19</v>
      </c>
      <c r="D17" s="6"/>
      <c r="E17" s="7"/>
      <c r="F17" s="7"/>
      <c r="G17" s="8">
        <f>G18+G19+G20</f>
        <v>0</v>
      </c>
    </row>
    <row r="18" spans="1:7" x14ac:dyDescent="0.25">
      <c r="A18">
        <v>8</v>
      </c>
      <c r="B18" t="s">
        <v>64</v>
      </c>
      <c r="C18" t="s">
        <v>68</v>
      </c>
      <c r="D18" s="2" t="s">
        <v>45</v>
      </c>
      <c r="E18" s="3">
        <v>3</v>
      </c>
      <c r="F18" s="3"/>
      <c r="G18" s="5">
        <f>F18*E18</f>
        <v>0</v>
      </c>
    </row>
    <row r="19" spans="1:7" x14ac:dyDescent="0.25">
      <c r="A19">
        <v>9</v>
      </c>
      <c r="B19" t="s">
        <v>66</v>
      </c>
      <c r="C19" t="s">
        <v>70</v>
      </c>
      <c r="D19" s="2" t="s">
        <v>14</v>
      </c>
      <c r="E19" s="3">
        <v>1299</v>
      </c>
      <c r="F19" s="3"/>
      <c r="G19" s="5">
        <f t="shared" si="0"/>
        <v>0</v>
      </c>
    </row>
    <row r="20" spans="1:7" x14ac:dyDescent="0.25">
      <c r="A20">
        <v>10</v>
      </c>
      <c r="B20" t="s">
        <v>87</v>
      </c>
      <c r="C20" t="s">
        <v>88</v>
      </c>
      <c r="D20" s="2" t="s">
        <v>14</v>
      </c>
      <c r="E20" s="3">
        <v>1299</v>
      </c>
      <c r="F20" s="3"/>
      <c r="G20" s="5">
        <f t="shared" si="0"/>
        <v>0</v>
      </c>
    </row>
    <row r="21" spans="1:7" x14ac:dyDescent="0.25">
      <c r="A21" s="6"/>
      <c r="B21" s="6">
        <v>59</v>
      </c>
      <c r="C21" s="6" t="s">
        <v>89</v>
      </c>
      <c r="D21" s="6"/>
      <c r="E21" s="7"/>
      <c r="F21" s="7"/>
      <c r="G21" s="8">
        <f>SUM(G22:G22)</f>
        <v>0</v>
      </c>
    </row>
    <row r="22" spans="1:7" x14ac:dyDescent="0.25">
      <c r="A22">
        <v>11</v>
      </c>
      <c r="B22" t="s">
        <v>90</v>
      </c>
      <c r="C22" t="s">
        <v>91</v>
      </c>
      <c r="D22" s="2" t="s">
        <v>32</v>
      </c>
      <c r="E22" s="3">
        <v>14</v>
      </c>
      <c r="F22" s="3"/>
      <c r="G22" s="5">
        <f t="shared" si="0"/>
        <v>0</v>
      </c>
    </row>
    <row r="23" spans="1:7" x14ac:dyDescent="0.25">
      <c r="A23" s="6"/>
      <c r="B23" s="6">
        <v>93</v>
      </c>
      <c r="C23" s="6" t="s">
        <v>92</v>
      </c>
      <c r="D23" s="6"/>
      <c r="E23" s="7"/>
      <c r="F23" s="7"/>
      <c r="G23" s="8">
        <f>SUM(G24:G26)</f>
        <v>0</v>
      </c>
    </row>
    <row r="24" spans="1:7" x14ac:dyDescent="0.25">
      <c r="A24">
        <v>14</v>
      </c>
      <c r="B24" t="s">
        <v>93</v>
      </c>
      <c r="C24" t="s">
        <v>94</v>
      </c>
      <c r="D24" s="2" t="s">
        <v>32</v>
      </c>
      <c r="E24" s="3">
        <v>100</v>
      </c>
      <c r="F24" s="3"/>
      <c r="G24" s="5">
        <f t="shared" si="0"/>
        <v>0</v>
      </c>
    </row>
    <row r="25" spans="1:7" x14ac:dyDescent="0.25">
      <c r="A25" s="13">
        <v>15</v>
      </c>
      <c r="B25" s="13" t="s">
        <v>72</v>
      </c>
      <c r="C25" s="13" t="s">
        <v>74</v>
      </c>
      <c r="D25" s="13" t="s">
        <v>14</v>
      </c>
      <c r="E25" s="3">
        <v>200</v>
      </c>
      <c r="F25" s="3"/>
      <c r="G25" s="5">
        <f t="shared" si="0"/>
        <v>0</v>
      </c>
    </row>
    <row r="26" spans="1:7" x14ac:dyDescent="0.25">
      <c r="A26">
        <v>16</v>
      </c>
      <c r="B26" t="s">
        <v>71</v>
      </c>
      <c r="C26" t="s">
        <v>73</v>
      </c>
      <c r="D26" s="2" t="s">
        <v>14</v>
      </c>
      <c r="E26" s="3">
        <v>1299</v>
      </c>
      <c r="F26" s="3"/>
      <c r="G26" s="5">
        <f t="shared" si="0"/>
        <v>0</v>
      </c>
    </row>
    <row r="27" spans="1:7" x14ac:dyDescent="0.25">
      <c r="A27" s="6"/>
      <c r="B27" s="6" t="s">
        <v>39</v>
      </c>
      <c r="C27" s="6" t="s">
        <v>40</v>
      </c>
      <c r="D27" s="6"/>
      <c r="E27" s="7"/>
      <c r="F27" s="7"/>
      <c r="G27" s="8">
        <f>G28+G29</f>
        <v>0</v>
      </c>
    </row>
    <row r="28" spans="1:7" x14ac:dyDescent="0.25">
      <c r="A28">
        <v>17</v>
      </c>
      <c r="B28" t="s">
        <v>41</v>
      </c>
      <c r="C28" t="s">
        <v>43</v>
      </c>
      <c r="D28" s="2" t="s">
        <v>45</v>
      </c>
      <c r="E28" s="3">
        <v>430</v>
      </c>
      <c r="F28" s="3"/>
      <c r="G28" s="5">
        <f t="shared" si="0"/>
        <v>0</v>
      </c>
    </row>
    <row r="29" spans="1:7" x14ac:dyDescent="0.25">
      <c r="A29">
        <v>18</v>
      </c>
      <c r="B29" t="s">
        <v>42</v>
      </c>
      <c r="C29" t="s">
        <v>44</v>
      </c>
      <c r="D29" s="2" t="s">
        <v>45</v>
      </c>
      <c r="E29" s="4">
        <v>430</v>
      </c>
      <c r="F29" s="4"/>
      <c r="G29" s="5">
        <f t="shared" si="0"/>
        <v>0</v>
      </c>
    </row>
    <row r="30" spans="1:7" x14ac:dyDescent="0.25">
      <c r="A30" s="6"/>
      <c r="B30" s="6" t="s">
        <v>46</v>
      </c>
      <c r="C30" s="6" t="s">
        <v>47</v>
      </c>
      <c r="D30" s="6"/>
      <c r="E30" s="7"/>
      <c r="F30" s="7"/>
      <c r="G30" s="8">
        <f>G32+G31</f>
        <v>0</v>
      </c>
    </row>
    <row r="31" spans="1:7" x14ac:dyDescent="0.25">
      <c r="A31">
        <v>19</v>
      </c>
      <c r="B31" t="s">
        <v>48</v>
      </c>
      <c r="C31" t="s">
        <v>95</v>
      </c>
      <c r="D31" s="2" t="s">
        <v>45</v>
      </c>
      <c r="E31" s="4">
        <v>12</v>
      </c>
      <c r="F31" s="4"/>
      <c r="G31" s="5">
        <f t="shared" si="0"/>
        <v>0</v>
      </c>
    </row>
    <row r="32" spans="1:7" x14ac:dyDescent="0.25">
      <c r="A32">
        <v>20</v>
      </c>
      <c r="C32" t="s">
        <v>50</v>
      </c>
      <c r="D32" t="s">
        <v>51</v>
      </c>
      <c r="E32" s="4">
        <v>1</v>
      </c>
      <c r="F32" s="4"/>
      <c r="G32" s="5">
        <f t="shared" si="0"/>
        <v>0</v>
      </c>
    </row>
    <row r="34" spans="3:7" x14ac:dyDescent="0.25">
      <c r="C34" s="10" t="s">
        <v>52</v>
      </c>
      <c r="D34" s="10"/>
      <c r="E34" s="10"/>
      <c r="F34" s="10"/>
      <c r="G34" s="11">
        <f>SUM(G6,G9,G11,G13,G17,G21,G23,G27,G30)</f>
        <v>0</v>
      </c>
    </row>
    <row r="35" spans="3:7" x14ac:dyDescent="0.25">
      <c r="C35" s="10" t="s">
        <v>53</v>
      </c>
      <c r="D35" s="10"/>
      <c r="E35" s="10"/>
      <c r="F35" s="10"/>
      <c r="G35" s="11">
        <f>G34*0.21</f>
        <v>0</v>
      </c>
    </row>
    <row r="36" spans="3:7" x14ac:dyDescent="0.25">
      <c r="C36" s="6" t="s">
        <v>54</v>
      </c>
      <c r="D36" s="6"/>
      <c r="E36" s="6"/>
      <c r="F36" s="6"/>
      <c r="G36" s="8">
        <f>SUM(G34:G35)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Oprava komunikace Oldřichovice</vt:lpstr>
      <vt:lpstr>Oprava komunikace Na Ameriku</vt:lpstr>
      <vt:lpstr>Oprava komunikace do WÚ</vt:lpstr>
      <vt:lpstr>Oprava komunikace zahrádky Sojč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Knapovský</dc:creator>
  <cp:lastModifiedBy>Tomáš Knapovský</cp:lastModifiedBy>
  <dcterms:created xsi:type="dcterms:W3CDTF">2017-12-28T09:35:36Z</dcterms:created>
  <dcterms:modified xsi:type="dcterms:W3CDTF">2018-01-04T07:03:40Z</dcterms:modified>
</cp:coreProperties>
</file>